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hola\2022 AGUA 1ER INFORME\DISCIPLINA FINANCIERA\"/>
    </mc:Choice>
  </mc:AlternateContent>
  <xr:revisionPtr revIDLastSave="0" documentId="13_ncr:1_{2C3846F3-4DAC-4282-BC83-BC3539332E17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D9" i="2" l="1"/>
  <c r="G10" i="2"/>
  <c r="G9" i="2" s="1"/>
  <c r="G20" i="2"/>
  <c r="G19" i="2" s="1"/>
  <c r="D19" i="2"/>
  <c r="D30" i="4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G62" i="3"/>
  <c r="D62" i="3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G30" i="3"/>
  <c r="D30" i="3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24" i="1"/>
  <c r="G119" i="1"/>
  <c r="G92" i="1"/>
  <c r="G67" i="1"/>
  <c r="G63" i="1"/>
  <c r="G57" i="1"/>
  <c r="G53" i="1"/>
  <c r="G44" i="1"/>
  <c r="G40" i="1"/>
  <c r="G22" i="1"/>
  <c r="G17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D122" i="1"/>
  <c r="G122" i="1" s="1"/>
  <c r="D121" i="1"/>
  <c r="G121" i="1" s="1"/>
  <c r="D120" i="1"/>
  <c r="G120" i="1" s="1"/>
  <c r="D119" i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D66" i="1"/>
  <c r="G66" i="1" s="1"/>
  <c r="D65" i="1"/>
  <c r="G65" i="1" s="1"/>
  <c r="D64" i="1"/>
  <c r="G64" i="1" s="1"/>
  <c r="D63" i="1"/>
  <c r="D61" i="1"/>
  <c r="G61" i="1" s="1"/>
  <c r="D60" i="1"/>
  <c r="G60" i="1" s="1"/>
  <c r="D59" i="1"/>
  <c r="G59" i="1" s="1"/>
  <c r="D57" i="1"/>
  <c r="D56" i="1"/>
  <c r="G56" i="1" s="1"/>
  <c r="D55" i="1"/>
  <c r="G55" i="1" s="1"/>
  <c r="D54" i="1"/>
  <c r="G54" i="1" s="1"/>
  <c r="D53" i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D21" i="1"/>
  <c r="G21" i="1" s="1"/>
  <c r="D20" i="1"/>
  <c r="G20" i="1" s="1"/>
  <c r="D19" i="1"/>
  <c r="G19" i="1" s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23" i="4" l="1"/>
  <c r="D23" i="4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C9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F43" i="3"/>
  <c r="F8" i="4"/>
  <c r="F32" i="4" s="1"/>
  <c r="F29" i="2"/>
  <c r="E8" i="4"/>
  <c r="E32" i="4" s="1"/>
  <c r="E43" i="3"/>
  <c r="F9" i="3"/>
  <c r="F77" i="3" s="1"/>
  <c r="B29" i="2"/>
  <c r="D29" i="2" s="1"/>
  <c r="G29" i="2" s="1"/>
  <c r="E84" i="1"/>
  <c r="B20" i="4"/>
  <c r="C8" i="4"/>
  <c r="C32" i="4" s="1"/>
  <c r="G8" i="4"/>
  <c r="G32" i="4" s="1"/>
  <c r="D8" i="4"/>
  <c r="D32" i="4" s="1"/>
  <c r="B8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G159" i="1" s="1"/>
  <c r="E9" i="1"/>
  <c r="D9" i="1"/>
  <c r="G77" i="3" l="1"/>
  <c r="B32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<sst xmlns="http://schemas.openxmlformats.org/spreadsheetml/2006/main" count="495" uniqueCount="344">
  <si>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</si>
  <si>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</si>
  <si>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</si>
  <si>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</si>
  <si>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</si>
  <si>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</si>
  <si>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</si>
  <si>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</si>
  <si>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</si>
  <si>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</si>
  <si>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</si>
  <si>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</si>
  <si>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</si>
  <si>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</si>
  <si>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</si>
  <si>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</si>
  <si>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</si>
  <si>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</si>
  <si>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</si>
  <si>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</si>
  <si>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</si>
  <si>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</si>
  <si>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</si>
  <si>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</si>
  <si>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</si>
  <si>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</si>
  <si>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</si>
  <si>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</si>
  <si>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</si>
  <si>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</si>
  <si>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</si>
  <si>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</si>
  <si>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</si>
  <si>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</si>
  <si>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</si>
  <si>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</si>
  <si>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</si>
  <si>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</si>
  <si>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</si>
  <si>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</si>
  <si>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</si>
  <si>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</si>
  <si>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</si>
  <si>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</si>
  <si>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</si>
  <si>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</si>
  <si>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</si>
  <si>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</si>
  <si>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</si>
  <si>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</si>
  <si>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</si>
  <si>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</si>
  <si>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</si>
  <si>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</si>
  <si>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</si>
  <si>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</si>
  <si>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</si>
  <si>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</si>
  <si>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</si>
  <si>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</si>
  <si>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</si>
  <si>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</si>
  <si>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</si>
  <si>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</si>
  <si>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</si>
  <si>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</si>
  <si>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</si>
  <si>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</si>
  <si>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</si>
  <si>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</si>
  <si>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</si>
  <si>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</si>
  <si>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</si>
  <si>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</si>
  <si>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</si>
  <si>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</si>
  <si>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</si>
  <si>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</si>
  <si>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</si>
  <si>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</si>
  <si>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</si>
  <si>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</si>
  <si>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</si>
  <si>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</si>
  <si>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</si>
  <si>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</si>
  <si>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</si>
  <si>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</si>
  <si>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</si>
  <si>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</si>
  <si>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</si>
  <si>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</si>
  <si>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</si>
  <si>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</si>
  <si>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</si>
  <si>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</si>
  <si>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</si>
  <si>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</si>
  <si>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</si>
  <si>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</si>
  <si>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</si>
  <si>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</si>
  <si>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</si>
  <si>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</si>
  <si>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</si>
  <si>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</si>
  <si>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</si>
  <si>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</si>
  <si>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</si>
  <si>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</si>
  <si>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</si>
  <si>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</si>
  <si>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</si>
  <si>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</si>
  <si>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</si>
  <si>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</si>
  <si>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</si>
  <si>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</si>
  <si>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</si>
  <si>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</si>
  <si>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</si>
  <si>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</si>
  <si>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</si>
  <si>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</si>
  <si>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</si>
  <si>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</si>
  <si>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</si>
  <si>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</si>
  <si>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</si>
  <si>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</si>
  <si>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</si>
  <si>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</si>
  <si>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</si>
  <si>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</si>
  <si>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</si>
  <si>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</si>
  <si>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</si>
  <si>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</si>
  <si>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</si>
  <si>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</si>
  <si>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</si>
  <si>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</si>
  <si>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</si>
  <si>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</si>
  <si>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</si>
  <si>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</si>
  <si>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</si>
  <si>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</si>
  <si>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</si>
  <si>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</si>
  <si>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</si>
  <si>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</si>
  <si>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</si>
  <si>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</si>
  <si>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</si>
  <si>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</si>
  <si>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</si>
  <si>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</si>
  <si>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</si>
  <si>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</si>
  <si>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</si>
  <si>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</si>
  <si>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</si>
  <si>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</si>
  <si>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</si>
  <si>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</si>
  <si>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</si>
  <si>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</si>
  <si>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</si>
  <si>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</si>
  <si>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</si>
  <si>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</si>
  <si>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</si>
  <si>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</si>
  <si>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</si>
  <si>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</si>
  <si>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</si>
  <si>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</si>
  <si>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</si>
  <si>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</si>
  <si>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</si>
  <si>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</si>
  <si>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</si>
  <si>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</si>
  <si>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</si>
  <si>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</si>
  <si>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</si>
  <si>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</si>
  <si>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</si>
  <si>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</si>
  <si>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</si>
  <si>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</si>
  <si>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</si>
  <si>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</si>
  <si>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</si>
  <si>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</si>
  <si>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</si>
  <si>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</si>
  <si>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</si>
  <si>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</si>
  <si>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</si>
  <si>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</si>
  <si>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</si>
  <si>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</si>
  <si>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</si>
  <si>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</si>
  <si>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</si>
  <si>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</si>
  <si>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</si>
  <si>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</si>
  <si>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</si>
  <si>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</si>
  <si>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</si>
  <si>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</si>
  <si>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</si>
  <si>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</si>
  <si>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</si>
  <si>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</si>
  <si>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</si>
  <si>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</si>
  <si>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</si>
  <si>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</si>
  <si>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</si>
  <si>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</si>
  <si>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</si>
  <si>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</si>
  <si>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</si>
  <si>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</si>
  <si>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</si>
  <si>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</si>
  <si>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</si>
  <si>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</si>
  <si>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</si>
  <si>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</si>
  <si>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</si>
  <si>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</si>
  <si>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</si>
  <si>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</si>
  <si>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</si>
  <si>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</si>
  <si>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</si>
  <si>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</si>
  <si>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</si>
  <si>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</si>
  <si>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</si>
  <si>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</si>
  <si>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</si>
  <si>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</si>
  <si>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</si>
  <si>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</si>
  <si>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</si>
  <si>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</si>
  <si>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</si>
  <si>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</si>
  <si>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</si>
  <si>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</si>
  <si>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</si>
  <si>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</si>
  <si>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</si>
  <si>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</si>
  <si>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</si>
  <si>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</si>
  <si>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</si>
  <si>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</si>
  <si>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</si>
  <si>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</si>
  <si>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</si>
  <si>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</si>
  <si>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</si>
  <si>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</si>
  <si>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</si>
  <si>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</si>
  <si>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</si>
  <si>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</si>
  <si>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</si>
  <si>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</si>
  <si>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</si>
  <si>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</si>
  <si>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</si>
  <si>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</si>
  <si>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</si>
  <si>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</si>
  <si>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</si>
  <si>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</si>
  <si>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</si>
  <si>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</si>
  <si>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</si>
  <si>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</si>
  <si>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</si>
  <si>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</si>
  <si>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</si>
  <si>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</si>
  <si>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</si>
  <si>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</si>
  <si>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</si>
  <si>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</si>
  <si>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</si>
  <si>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</si>
  <si>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</si>
  <si>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</si>
  <si>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</si>
  <si>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</si>
  <si>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</si>
  <si>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</si>
  <si>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</si>
  <si>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</si>
  <si>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</si>
  <si>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</si>
  <si>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</si>
  <si>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</si>
  <si>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</si>
  <si>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</si>
  <si>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</si>
  <si>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</si>
  <si>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</si>
  <si>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</si>
  <si>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</si>
  <si>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</si>
  <si>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</si>
  <si>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</si>
  <si>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</si>
  <si>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</si>
  <si>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</si>
  <si>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</si>
  <si>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</si>
  <si>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</si>
  <si>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</si>
  <si>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</si>
  <si>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</si>
  <si>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</si>
  <si>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</si>
  <si>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</si>
  <si>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</si>
  <si>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</si>
  <si>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</si>
  <si>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</si>
  <si>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</si>
  <si>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</si>
  <si>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</si>
  <si>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</si>
  <si>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</si>
  <si>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</si>
  <si>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Sistema Municipal de Agua Potable y Alcantarillado de Santiago Maravatío, Guanajuato.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</si>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</sst>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opLeftCell="A143" zoomScale="85" zoomScaleNormal="85" workbookViewId="0">
      <selection activeCell="B70" sqref="B70:F7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6" t="s">
        <v>0</v>
      </c>
      <c r="B1" s="97"/>
      <c r="C1" s="97"/>
      <c r="D1" s="97"/>
      <c r="E1" s="97"/>
      <c r="F1" s="97"/>
      <c r="G1" s="97"/>
    </row>
    <row r="2" spans="1:8">
      <c r="A2" s="100" t="s">
        <v>342</v>
      </c>
      <c r="B2" s="100"/>
      <c r="C2" s="100"/>
      <c r="D2" s="100"/>
      <c r="E2" s="100"/>
      <c r="F2" s="100"/>
      <c r="G2" s="100"/>
    </row>
    <row r="3" spans="1:8">
      <c r="A3" s="101" t="s">
        <v>1</v>
      </c>
      <c r="B3" s="101"/>
      <c r="C3" s="101"/>
      <c r="D3" s="101"/>
      <c r="E3" s="101"/>
      <c r="F3" s="101"/>
      <c r="G3" s="101"/>
    </row>
    <row r="4" spans="1:8">
      <c r="A4" s="101" t="s">
        <v>2</v>
      </c>
      <c r="B4" s="101"/>
      <c r="C4" s="101"/>
      <c r="D4" s="101"/>
      <c r="E4" s="101"/>
      <c r="F4" s="101"/>
      <c r="G4" s="101"/>
    </row>
    <row r="5" spans="1:8">
      <c r="A5" s="102" t="s">
        <v>343</v>
      </c>
      <c r="B5" s="102"/>
      <c r="C5" s="102"/>
      <c r="D5" s="102"/>
      <c r="E5" s="102"/>
      <c r="F5" s="102"/>
      <c r="G5" s="102"/>
    </row>
    <row r="6" spans="1:8">
      <c r="A6" s="103" t="s">
        <v>3</v>
      </c>
      <c r="B6" s="103"/>
      <c r="C6" s="103"/>
      <c r="D6" s="103"/>
      <c r="E6" s="103"/>
      <c r="F6" s="103"/>
      <c r="G6" s="103"/>
    </row>
    <row r="7" spans="1:8">
      <c r="A7" s="98" t="s">
        <v>4</v>
      </c>
      <c r="B7" s="98" t="s">
        <v>5</v>
      </c>
      <c r="C7" s="98"/>
      <c r="D7" s="98"/>
      <c r="E7" s="98"/>
      <c r="F7" s="98"/>
      <c r="G7" s="99" t="s">
        <v>6</v>
      </c>
    </row>
    <row r="8" spans="1:8" ht="30">
      <c r="A8" s="9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8"/>
    </row>
    <row r="9" spans="1:8">
      <c r="A9" s="7" t="s">
        <v>12</v>
      </c>
      <c r="B9" s="86">
        <f>B10+B18+B189+B28+B38+B48+B58+B62+B71+B75</f>
        <v>2831000.0000000005</v>
      </c>
      <c r="C9" s="86">
        <f t="shared" ref="C9:G9" si="0">C10+C18+C189+C28+C38+C48+C58+C62+C71+C75</f>
        <v>139872</v>
      </c>
      <c r="D9" s="86">
        <f t="shared" si="0"/>
        <v>2970872</v>
      </c>
      <c r="E9" s="86">
        <f t="shared" si="0"/>
        <v>599599.6</v>
      </c>
      <c r="F9" s="86">
        <f t="shared" si="0"/>
        <v>599599.6</v>
      </c>
      <c r="G9" s="86">
        <f t="shared" si="0"/>
        <v>2371272.4</v>
      </c>
    </row>
    <row r="10" spans="1:8">
      <c r="A10" s="8" t="s">
        <v>13</v>
      </c>
      <c r="B10" s="87">
        <f>SUM(B11:B17)</f>
        <v>971517.72</v>
      </c>
      <c r="C10" s="87">
        <f t="shared" ref="C10:G10" si="1">SUM(C11:C17)</f>
        <v>139872</v>
      </c>
      <c r="D10" s="87">
        <f t="shared" si="1"/>
        <v>1111389.72</v>
      </c>
      <c r="E10" s="87">
        <f t="shared" si="1"/>
        <v>194259.34</v>
      </c>
      <c r="F10" s="87">
        <f t="shared" si="1"/>
        <v>194259.34</v>
      </c>
      <c r="G10" s="87">
        <f t="shared" si="1"/>
        <v>917130.38</v>
      </c>
    </row>
    <row r="11" spans="1:8">
      <c r="A11" s="9" t="s">
        <v>14</v>
      </c>
      <c r="B11" s="91">
        <v>711145.04</v>
      </c>
      <c r="C11" s="91">
        <v>0</v>
      </c>
      <c r="D11" s="87">
        <f>B11+C11</f>
        <v>711145.04</v>
      </c>
      <c r="E11" s="91">
        <v>165603.6</v>
      </c>
      <c r="F11" s="91">
        <v>165603.6</v>
      </c>
      <c r="G11" s="87">
        <f>D11-E11</f>
        <v>545541.44000000006</v>
      </c>
      <c r="H11" s="45" t="s">
        <v>160</v>
      </c>
    </row>
    <row r="12" spans="1:8">
      <c r="A12" s="9" t="s">
        <v>15</v>
      </c>
      <c r="B12" s="91">
        <v>149115.23000000001</v>
      </c>
      <c r="C12" s="91">
        <v>0</v>
      </c>
      <c r="D12" s="87">
        <f t="shared" ref="D12:D17" si="2">B12+C12</f>
        <v>149115.23000000001</v>
      </c>
      <c r="E12" s="91">
        <v>28655.74</v>
      </c>
      <c r="F12" s="91">
        <v>28655.74</v>
      </c>
      <c r="G12" s="87">
        <f t="shared" ref="G12:G17" si="3">D12-E12</f>
        <v>120459.49</v>
      </c>
      <c r="H12" s="45" t="s">
        <v>161</v>
      </c>
    </row>
    <row r="13" spans="1:8">
      <c r="A13" s="9" t="s">
        <v>16</v>
      </c>
      <c r="B13" s="91">
        <v>110257.45</v>
      </c>
      <c r="C13" s="91">
        <v>0</v>
      </c>
      <c r="D13" s="87">
        <f t="shared" si="2"/>
        <v>110257.45</v>
      </c>
      <c r="E13" s="91">
        <v>0</v>
      </c>
      <c r="F13" s="91">
        <v>0</v>
      </c>
      <c r="G13" s="87">
        <f t="shared" si="3"/>
        <v>110257.45</v>
      </c>
      <c r="H13" s="45" t="s">
        <v>162</v>
      </c>
    </row>
    <row r="14" spans="1:8">
      <c r="A14" s="9" t="s">
        <v>17</v>
      </c>
      <c r="B14" s="87"/>
      <c r="C14" s="87"/>
      <c r="D14" s="87">
        <f t="shared" si="2"/>
        <v>0</v>
      </c>
      <c r="E14" s="87"/>
      <c r="F14" s="87"/>
      <c r="G14" s="87">
        <f t="shared" si="3"/>
        <v>0</v>
      </c>
      <c r="H14" s="45" t="s">
        <v>163</v>
      </c>
    </row>
    <row r="15" spans="1:8">
      <c r="A15" s="9" t="s">
        <v>18</v>
      </c>
      <c r="B15" s="91">
        <v>1000</v>
      </c>
      <c r="C15" s="91">
        <v>139872</v>
      </c>
      <c r="D15" s="87">
        <f t="shared" si="2"/>
        <v>140872</v>
      </c>
      <c r="E15" s="91">
        <v>0</v>
      </c>
      <c r="F15" s="91">
        <v>0</v>
      </c>
      <c r="G15" s="87">
        <f t="shared" si="3"/>
        <v>140872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166</v>
      </c>
    </row>
    <row r="18" spans="1:8">
      <c r="A18" s="8" t="s">
        <v>21</v>
      </c>
      <c r="B18" s="87">
        <f>SUM(B19:B27)</f>
        <v>328905.65000000002</v>
      </c>
      <c r="C18" s="87">
        <f t="shared" ref="C18:G18" si="4">SUM(C19:C27)</f>
        <v>0</v>
      </c>
      <c r="D18" s="87">
        <f t="shared" si="4"/>
        <v>328905.65000000002</v>
      </c>
      <c r="E18" s="87">
        <f t="shared" si="4"/>
        <v>65637.709999999992</v>
      </c>
      <c r="F18" s="87">
        <f t="shared" si="4"/>
        <v>65637.709999999992</v>
      </c>
      <c r="G18" s="87">
        <f t="shared" si="4"/>
        <v>263267.94</v>
      </c>
    </row>
    <row r="19" spans="1:8">
      <c r="A19" s="9" t="s">
        <v>22</v>
      </c>
      <c r="B19" s="91">
        <v>48905.65</v>
      </c>
      <c r="C19" s="91">
        <v>0</v>
      </c>
      <c r="D19" s="87">
        <f t="shared" ref="D19:D27" si="5">B19+C19</f>
        <v>48905.65</v>
      </c>
      <c r="E19" s="91">
        <v>7860.09</v>
      </c>
      <c r="F19" s="91">
        <v>7860.09</v>
      </c>
      <c r="G19" s="87">
        <f t="shared" ref="G19:G27" si="6">D19-E19</f>
        <v>41045.56</v>
      </c>
      <c r="H19" s="46" t="s">
        <v>167</v>
      </c>
    </row>
    <row r="20" spans="1:8">
      <c r="A20" s="9" t="s">
        <v>23</v>
      </c>
      <c r="B20" s="91">
        <v>10000</v>
      </c>
      <c r="C20" s="91">
        <v>0</v>
      </c>
      <c r="D20" s="87">
        <f t="shared" si="5"/>
        <v>10000</v>
      </c>
      <c r="E20" s="91">
        <v>0</v>
      </c>
      <c r="F20" s="91">
        <v>0</v>
      </c>
      <c r="G20" s="87">
        <f t="shared" si="6"/>
        <v>10000</v>
      </c>
      <c r="H20" s="46" t="s">
        <v>168</v>
      </c>
    </row>
    <row r="21" spans="1:8">
      <c r="A21" s="9" t="s">
        <v>24</v>
      </c>
      <c r="B21" s="91">
        <v>80000</v>
      </c>
      <c r="C21" s="91">
        <v>0</v>
      </c>
      <c r="D21" s="87">
        <f t="shared" si="5"/>
        <v>80000</v>
      </c>
      <c r="E21" s="91">
        <v>31801.7</v>
      </c>
      <c r="F21" s="91">
        <v>31801.7</v>
      </c>
      <c r="G21" s="87">
        <f t="shared" si="6"/>
        <v>48198.3</v>
      </c>
      <c r="H21" s="46" t="s">
        <v>169</v>
      </c>
    </row>
    <row r="22" spans="1:8">
      <c r="A22" s="9" t="s">
        <v>25</v>
      </c>
      <c r="B22" s="87"/>
      <c r="C22" s="87"/>
      <c r="D22" s="87">
        <f t="shared" si="5"/>
        <v>0</v>
      </c>
      <c r="E22" s="87"/>
      <c r="F22" s="87"/>
      <c r="G22" s="87">
        <f t="shared" si="6"/>
        <v>0</v>
      </c>
      <c r="H22" s="46" t="s">
        <v>170</v>
      </c>
    </row>
    <row r="23" spans="1:8">
      <c r="A23" s="9" t="s">
        <v>26</v>
      </c>
      <c r="B23" s="91">
        <v>15000</v>
      </c>
      <c r="C23" s="91">
        <v>0</v>
      </c>
      <c r="D23" s="87">
        <f t="shared" si="5"/>
        <v>15000</v>
      </c>
      <c r="E23" s="91">
        <v>7647.27</v>
      </c>
      <c r="F23" s="91">
        <v>7647.27</v>
      </c>
      <c r="G23" s="87">
        <f t="shared" si="6"/>
        <v>7352.73</v>
      </c>
      <c r="H23" s="46" t="s">
        <v>171</v>
      </c>
    </row>
    <row r="24" spans="1:8">
      <c r="A24" s="9" t="s">
        <v>27</v>
      </c>
      <c r="B24" s="91">
        <v>60000</v>
      </c>
      <c r="C24" s="91">
        <v>0</v>
      </c>
      <c r="D24" s="87">
        <f t="shared" si="5"/>
        <v>60000</v>
      </c>
      <c r="E24" s="91">
        <v>8876.06</v>
      </c>
      <c r="F24" s="91">
        <v>8876.06</v>
      </c>
      <c r="G24" s="87">
        <f t="shared" si="6"/>
        <v>51123.94</v>
      </c>
      <c r="H24" s="46" t="s">
        <v>172</v>
      </c>
    </row>
    <row r="25" spans="1:8">
      <c r="A25" s="9" t="s">
        <v>28</v>
      </c>
      <c r="B25" s="91">
        <v>10000</v>
      </c>
      <c r="C25" s="91">
        <v>0</v>
      </c>
      <c r="D25" s="87">
        <f t="shared" si="5"/>
        <v>10000</v>
      </c>
      <c r="E25" s="91">
        <v>797.42</v>
      </c>
      <c r="F25" s="91">
        <v>797.42</v>
      </c>
      <c r="G25" s="87">
        <f t="shared" si="6"/>
        <v>9202.58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91">
        <v>105000</v>
      </c>
      <c r="C27" s="91">
        <v>0</v>
      </c>
      <c r="D27" s="87">
        <f t="shared" si="5"/>
        <v>105000</v>
      </c>
      <c r="E27" s="91">
        <v>8655.17</v>
      </c>
      <c r="F27" s="91">
        <v>8655.17</v>
      </c>
      <c r="G27" s="87">
        <f t="shared" si="6"/>
        <v>96344.83</v>
      </c>
      <c r="H27" s="46" t="s">
        <v>175</v>
      </c>
    </row>
    <row r="28" spans="1:8">
      <c r="A28" s="8" t="s">
        <v>31</v>
      </c>
      <c r="B28" s="87">
        <f>SUM(B29:B37)</f>
        <v>1352521.91</v>
      </c>
      <c r="C28" s="87">
        <f t="shared" ref="C28:G28" si="7">SUM(C29:C37)</f>
        <v>26494.720000000001</v>
      </c>
      <c r="D28" s="87">
        <f t="shared" si="7"/>
        <v>1379016.63</v>
      </c>
      <c r="E28" s="87">
        <f t="shared" si="7"/>
        <v>280518.12</v>
      </c>
      <c r="F28" s="87">
        <f t="shared" si="7"/>
        <v>280518.12</v>
      </c>
      <c r="G28" s="87">
        <f t="shared" si="7"/>
        <v>1098498.51</v>
      </c>
    </row>
    <row r="29" spans="1:8">
      <c r="A29" s="9" t="s">
        <v>32</v>
      </c>
      <c r="B29" s="91">
        <v>1002103</v>
      </c>
      <c r="C29" s="91">
        <v>-3220.28</v>
      </c>
      <c r="D29" s="87">
        <f t="shared" ref="D29:D82" si="8">B29+C29</f>
        <v>998882.72</v>
      </c>
      <c r="E29" s="91">
        <v>179944.71</v>
      </c>
      <c r="F29" s="91">
        <v>179944.71</v>
      </c>
      <c r="G29" s="87">
        <f t="shared" ref="G29:G37" si="9">D29-E29</f>
        <v>818938.01</v>
      </c>
      <c r="H29" s="47" t="s">
        <v>176</v>
      </c>
    </row>
    <row r="30" spans="1:8">
      <c r="A30" s="9" t="s">
        <v>33</v>
      </c>
      <c r="B30" s="91">
        <v>10000</v>
      </c>
      <c r="C30" s="91">
        <v>0</v>
      </c>
      <c r="D30" s="87">
        <f t="shared" si="8"/>
        <v>10000</v>
      </c>
      <c r="E30" s="91">
        <v>0</v>
      </c>
      <c r="F30" s="91">
        <v>0</v>
      </c>
      <c r="G30" s="87">
        <f t="shared" si="9"/>
        <v>10000</v>
      </c>
      <c r="H30" s="47" t="s">
        <v>177</v>
      </c>
    </row>
    <row r="31" spans="1:8">
      <c r="A31" s="9" t="s">
        <v>34</v>
      </c>
      <c r="B31" s="91">
        <v>60425</v>
      </c>
      <c r="C31" s="91">
        <v>0</v>
      </c>
      <c r="D31" s="87">
        <f t="shared" si="8"/>
        <v>60425</v>
      </c>
      <c r="E31" s="91">
        <v>34849.14</v>
      </c>
      <c r="F31" s="91">
        <v>34849.14</v>
      </c>
      <c r="G31" s="87">
        <f t="shared" si="9"/>
        <v>25575.86</v>
      </c>
      <c r="H31" s="47" t="s">
        <v>178</v>
      </c>
    </row>
    <row r="32" spans="1:8">
      <c r="A32" s="9" t="s">
        <v>35</v>
      </c>
      <c r="B32" s="91">
        <v>8400</v>
      </c>
      <c r="C32" s="91">
        <v>0</v>
      </c>
      <c r="D32" s="87">
        <f t="shared" si="8"/>
        <v>8400</v>
      </c>
      <c r="E32" s="91">
        <v>417.21</v>
      </c>
      <c r="F32" s="91">
        <v>417.21</v>
      </c>
      <c r="G32" s="87">
        <f t="shared" si="9"/>
        <v>7982.79</v>
      </c>
      <c r="H32" s="47" t="s">
        <v>179</v>
      </c>
    </row>
    <row r="33" spans="1:8">
      <c r="A33" s="9" t="s">
        <v>36</v>
      </c>
      <c r="B33" s="91">
        <v>21000</v>
      </c>
      <c r="C33" s="91">
        <v>0</v>
      </c>
      <c r="D33" s="87">
        <f t="shared" si="8"/>
        <v>21000</v>
      </c>
      <c r="E33" s="91">
        <v>0</v>
      </c>
      <c r="F33" s="91">
        <v>0</v>
      </c>
      <c r="G33" s="87">
        <f t="shared" si="9"/>
        <v>21000</v>
      </c>
      <c r="H33" s="47" t="s">
        <v>180</v>
      </c>
    </row>
    <row r="34" spans="1:8">
      <c r="A34" s="9" t="s">
        <v>37</v>
      </c>
      <c r="B34" s="87"/>
      <c r="C34" s="87"/>
      <c r="D34" s="87">
        <f t="shared" si="8"/>
        <v>0</v>
      </c>
      <c r="E34" s="87"/>
      <c r="F34" s="87"/>
      <c r="G34" s="87">
        <f t="shared" si="9"/>
        <v>0</v>
      </c>
      <c r="H34" s="47" t="s">
        <v>181</v>
      </c>
    </row>
    <row r="35" spans="1:8">
      <c r="A35" s="9" t="s">
        <v>38</v>
      </c>
      <c r="B35" s="91">
        <v>15000</v>
      </c>
      <c r="C35" s="91">
        <v>0</v>
      </c>
      <c r="D35" s="87">
        <f t="shared" si="8"/>
        <v>15000</v>
      </c>
      <c r="E35" s="91">
        <v>482.06</v>
      </c>
      <c r="F35" s="91">
        <v>482.06</v>
      </c>
      <c r="G35" s="87">
        <f t="shared" si="9"/>
        <v>14517.94</v>
      </c>
      <c r="H35" s="47" t="s">
        <v>182</v>
      </c>
    </row>
    <row r="36" spans="1:8">
      <c r="A36" s="9" t="s">
        <v>39</v>
      </c>
      <c r="B36" s="91">
        <v>12500</v>
      </c>
      <c r="C36" s="91">
        <v>0</v>
      </c>
      <c r="D36" s="87">
        <f t="shared" si="8"/>
        <v>12500</v>
      </c>
      <c r="E36" s="91">
        <v>800</v>
      </c>
      <c r="F36" s="91">
        <v>800</v>
      </c>
      <c r="G36" s="87">
        <f t="shared" si="9"/>
        <v>11700</v>
      </c>
      <c r="H36" s="47" t="s">
        <v>183</v>
      </c>
    </row>
    <row r="37" spans="1:8">
      <c r="A37" s="9" t="s">
        <v>40</v>
      </c>
      <c r="B37" s="91">
        <v>223093.91</v>
      </c>
      <c r="C37" s="91">
        <v>29715</v>
      </c>
      <c r="D37" s="87">
        <f t="shared" si="8"/>
        <v>252808.91</v>
      </c>
      <c r="E37" s="91">
        <v>64025</v>
      </c>
      <c r="F37" s="91">
        <v>64025</v>
      </c>
      <c r="G37" s="87">
        <f t="shared" si="9"/>
        <v>188783.91</v>
      </c>
      <c r="H37" s="47" t="s">
        <v>184</v>
      </c>
    </row>
    <row r="38" spans="1:8">
      <c r="A38" s="8" t="s">
        <v>41</v>
      </c>
      <c r="B38" s="87">
        <f>SUM(B39:B47)</f>
        <v>50000</v>
      </c>
      <c r="C38" s="87">
        <f t="shared" ref="C38:G38" si="10">SUM(C39:C47)</f>
        <v>0</v>
      </c>
      <c r="D38" s="87">
        <f t="shared" si="10"/>
        <v>50000</v>
      </c>
      <c r="E38" s="87">
        <f t="shared" si="10"/>
        <v>4012.02</v>
      </c>
      <c r="F38" s="87">
        <f t="shared" si="10"/>
        <v>4012.02</v>
      </c>
      <c r="G38" s="87">
        <f t="shared" si="10"/>
        <v>45987.98</v>
      </c>
    </row>
    <row r="39" spans="1:8">
      <c r="A39" s="9" t="s">
        <v>42</v>
      </c>
      <c r="B39" s="87"/>
      <c r="C39" s="87"/>
      <c r="D39" s="87">
        <f t="shared" si="8"/>
        <v>0</v>
      </c>
      <c r="E39" s="87"/>
      <c r="F39" s="87"/>
      <c r="G39" s="87">
        <f t="shared" ref="G39:G47" si="11">D39-E39</f>
        <v>0</v>
      </c>
      <c r="H39" s="48" t="s">
        <v>185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91">
        <v>50000</v>
      </c>
      <c r="C42" s="91">
        <v>0</v>
      </c>
      <c r="D42" s="87">
        <f t="shared" si="8"/>
        <v>50000</v>
      </c>
      <c r="E42" s="91">
        <v>4012.02</v>
      </c>
      <c r="F42" s="91">
        <v>4012.02</v>
      </c>
      <c r="G42" s="87">
        <f t="shared" si="11"/>
        <v>45987.98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101560</v>
      </c>
      <c r="C48" s="87">
        <f t="shared" ref="C48:G48" si="12">SUM(C49:C57)</f>
        <v>0</v>
      </c>
      <c r="D48" s="87">
        <f t="shared" si="12"/>
        <v>101560</v>
      </c>
      <c r="E48" s="87">
        <f t="shared" si="12"/>
        <v>55172.41</v>
      </c>
      <c r="F48" s="87">
        <f t="shared" si="12"/>
        <v>55172.41</v>
      </c>
      <c r="G48" s="87">
        <f t="shared" si="12"/>
        <v>46387.59</v>
      </c>
    </row>
    <row r="49" spans="1:8">
      <c r="A49" s="9" t="s">
        <v>52</v>
      </c>
      <c r="B49" s="91">
        <v>101560</v>
      </c>
      <c r="C49" s="91">
        <v>0</v>
      </c>
      <c r="D49" s="87">
        <f t="shared" si="8"/>
        <v>101560</v>
      </c>
      <c r="E49" s="91">
        <v>55172.41</v>
      </c>
      <c r="F49" s="91">
        <v>55172.41</v>
      </c>
      <c r="G49" s="87">
        <f t="shared" ref="G49:G57" si="13">D49-E49</f>
        <v>46387.59</v>
      </c>
      <c r="H49" s="49" t="s">
        <v>192</v>
      </c>
    </row>
    <row r="50" spans="1:8">
      <c r="A50" s="9" t="s">
        <v>53</v>
      </c>
      <c r="B50" s="87"/>
      <c r="C50" s="87"/>
      <c r="D50" s="87">
        <f t="shared" si="8"/>
        <v>0</v>
      </c>
      <c r="E50" s="87"/>
      <c r="F50" s="87"/>
      <c r="G50" s="87">
        <f t="shared" si="13"/>
        <v>0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87"/>
      <c r="C52" s="87"/>
      <c r="D52" s="87">
        <f t="shared" si="8"/>
        <v>0</v>
      </c>
      <c r="E52" s="87"/>
      <c r="F52" s="87"/>
      <c r="G52" s="87">
        <f t="shared" si="13"/>
        <v>0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87"/>
      <c r="C54" s="87"/>
      <c r="D54" s="87">
        <f t="shared" si="8"/>
        <v>0</v>
      </c>
      <c r="E54" s="87"/>
      <c r="F54" s="87"/>
      <c r="G54" s="87">
        <f t="shared" si="13"/>
        <v>0</v>
      </c>
      <c r="H54" s="49" t="s">
        <v>197</v>
      </c>
    </row>
    <row r="55" spans="1:8">
      <c r="A55" s="9" t="s">
        <v>58</v>
      </c>
      <c r="B55" s="91">
        <v>0</v>
      </c>
      <c r="C55" s="91">
        <v>0</v>
      </c>
      <c r="D55" s="87">
        <f t="shared" si="8"/>
        <v>0</v>
      </c>
      <c r="E55" s="91">
        <v>0</v>
      </c>
      <c r="F55" s="91">
        <v>0</v>
      </c>
      <c r="G55" s="87">
        <f t="shared" si="13"/>
        <v>0</v>
      </c>
      <c r="H55" s="49" t="s">
        <v>198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199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0</v>
      </c>
      <c r="C58" s="87">
        <f t="shared" ref="C58:G58" si="14">SUM(C59:C61)</f>
        <v>0</v>
      </c>
      <c r="D58" s="87">
        <f t="shared" si="14"/>
        <v>0</v>
      </c>
      <c r="E58" s="87">
        <f t="shared" si="14"/>
        <v>0</v>
      </c>
      <c r="F58" s="87">
        <f t="shared" si="14"/>
        <v>0</v>
      </c>
      <c r="G58" s="87">
        <f t="shared" si="14"/>
        <v>0</v>
      </c>
    </row>
    <row r="59" spans="1:8">
      <c r="A59" s="9" t="s">
        <v>62</v>
      </c>
      <c r="B59" s="87"/>
      <c r="C59" s="87"/>
      <c r="D59" s="87">
        <f t="shared" si="8"/>
        <v>0</v>
      </c>
      <c r="E59" s="87"/>
      <c r="F59" s="87"/>
      <c r="G59" s="87">
        <f t="shared" ref="G59:G61" si="15">D59-E59</f>
        <v>0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203</v>
      </c>
    </row>
    <row r="62" spans="1:8">
      <c r="A62" s="8" t="s">
        <v>65</v>
      </c>
      <c r="B62" s="87">
        <f>SUM(B63:B67,B69:B70)</f>
        <v>26494.720000000001</v>
      </c>
      <c r="C62" s="87">
        <f t="shared" ref="C62:G62" si="16">SUM(C63:C67,C69:C70)</f>
        <v>-26494.720000000001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91">
        <v>26494.720000000001</v>
      </c>
      <c r="C70" s="91">
        <v>-26494.720000000001</v>
      </c>
      <c r="D70" s="87">
        <f t="shared" si="8"/>
        <v>0</v>
      </c>
      <c r="E70" s="91">
        <v>0</v>
      </c>
      <c r="F70" s="91">
        <v>0</v>
      </c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213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0</v>
      </c>
      <c r="D84" s="86">
        <f t="shared" si="22"/>
        <v>0</v>
      </c>
      <c r="E84" s="86">
        <f t="shared" si="22"/>
        <v>0</v>
      </c>
      <c r="F84" s="86">
        <f t="shared" si="22"/>
        <v>0</v>
      </c>
      <c r="G84" s="86">
        <f t="shared" si="22"/>
        <v>0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221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222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223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224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228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231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232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233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236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237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238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239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240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241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242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243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0</v>
      </c>
      <c r="D123" s="87">
        <f t="shared" si="35"/>
        <v>0</v>
      </c>
      <c r="E123" s="87">
        <f t="shared" si="35"/>
        <v>0</v>
      </c>
      <c r="F123" s="87">
        <f t="shared" si="35"/>
        <v>0</v>
      </c>
      <c r="G123" s="87">
        <f t="shared" si="35"/>
        <v>0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87"/>
      <c r="C129" s="87"/>
      <c r="D129" s="87">
        <f t="shared" si="36"/>
        <v>0</v>
      </c>
      <c r="E129" s="87"/>
      <c r="F129" s="87"/>
      <c r="G129" s="87">
        <f t="shared" si="37"/>
        <v>0</v>
      </c>
      <c r="H129" s="58" t="s">
        <v>258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2831000.0000000005</v>
      </c>
      <c r="C159" s="86">
        <f t="shared" ref="C159:G159" si="47">C9+C84</f>
        <v>139872</v>
      </c>
      <c r="D159" s="86">
        <f t="shared" si="47"/>
        <v>2970872</v>
      </c>
      <c r="E159" s="86">
        <f t="shared" si="47"/>
        <v>599599.6</v>
      </c>
      <c r="F159" s="86">
        <f t="shared" si="47"/>
        <v>599599.6</v>
      </c>
      <c r="G159" s="86">
        <f t="shared" si="47"/>
        <v>2371272.4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topLeftCell="A3" zoomScaleNormal="100" workbookViewId="0">
      <selection activeCell="C11" sqref="C1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6" t="s">
        <v>88</v>
      </c>
      <c r="B1" s="96"/>
      <c r="C1" s="96"/>
      <c r="D1" s="96"/>
      <c r="E1" s="96"/>
      <c r="F1" s="96"/>
      <c r="G1" s="96"/>
    </row>
    <row r="2" spans="1:7">
      <c r="A2" s="111" t="s">
        <v>342</v>
      </c>
      <c r="B2" s="112"/>
      <c r="C2" s="112"/>
      <c r="D2" s="112"/>
      <c r="E2" s="112"/>
      <c r="F2" s="112"/>
      <c r="G2" s="113"/>
    </row>
    <row r="3" spans="1:7">
      <c r="A3" s="114" t="s">
        <v>1</v>
      </c>
      <c r="B3" s="115"/>
      <c r="C3" s="115"/>
      <c r="D3" s="115"/>
      <c r="E3" s="115"/>
      <c r="F3" s="115"/>
      <c r="G3" s="116"/>
    </row>
    <row r="4" spans="1:7">
      <c r="A4" s="114" t="s">
        <v>89</v>
      </c>
      <c r="B4" s="115"/>
      <c r="C4" s="115"/>
      <c r="D4" s="115"/>
      <c r="E4" s="115"/>
      <c r="F4" s="115"/>
      <c r="G4" s="116"/>
    </row>
    <row r="5" spans="1:7">
      <c r="A5" s="117" t="s">
        <v>343</v>
      </c>
      <c r="B5" s="118"/>
      <c r="C5" s="118"/>
      <c r="D5" s="118"/>
      <c r="E5" s="118"/>
      <c r="F5" s="118"/>
      <c r="G5" s="119"/>
    </row>
    <row r="6" spans="1:7">
      <c r="A6" s="104" t="s">
        <v>3</v>
      </c>
      <c r="B6" s="105"/>
      <c r="C6" s="105"/>
      <c r="D6" s="105"/>
      <c r="E6" s="105"/>
      <c r="F6" s="105"/>
      <c r="G6" s="106"/>
    </row>
    <row r="7" spans="1:7">
      <c r="A7" s="107" t="s">
        <v>4</v>
      </c>
      <c r="B7" s="108" t="s">
        <v>5</v>
      </c>
      <c r="C7" s="108"/>
      <c r="D7" s="108"/>
      <c r="E7" s="108"/>
      <c r="F7" s="108"/>
      <c r="G7" s="109" t="s">
        <v>6</v>
      </c>
    </row>
    <row r="8" spans="1:7" ht="30">
      <c r="A8" s="103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10"/>
    </row>
    <row r="9" spans="1:7">
      <c r="A9" s="14" t="s">
        <v>93</v>
      </c>
      <c r="B9" s="81">
        <f>SUM(B10:B18)</f>
        <v>2831000</v>
      </c>
      <c r="C9" s="81">
        <f t="shared" ref="C9:G9" si="0">SUM(C10:C18)</f>
        <v>139872</v>
      </c>
      <c r="D9" s="81">
        <f t="shared" si="0"/>
        <v>2970872</v>
      </c>
      <c r="E9" s="81">
        <f t="shared" si="0"/>
        <v>599599.6</v>
      </c>
      <c r="F9" s="81">
        <f t="shared" si="0"/>
        <v>599599.6</v>
      </c>
      <c r="G9" s="81">
        <f t="shared" si="0"/>
        <v>2371272.4</v>
      </c>
    </row>
    <row r="10" spans="1:7">
      <c r="A10" s="92">
        <v>3112</v>
      </c>
      <c r="B10" s="93">
        <v>2831000</v>
      </c>
      <c r="C10" s="93">
        <v>0</v>
      </c>
      <c r="D10" s="82">
        <f>B10+C10</f>
        <v>2831000</v>
      </c>
      <c r="E10" s="93">
        <v>599599.6</v>
      </c>
      <c r="F10" s="93">
        <v>599599.6</v>
      </c>
      <c r="G10" s="82">
        <f>D10-E10</f>
        <v>2231400.4</v>
      </c>
    </row>
    <row r="11" spans="1:7">
      <c r="A11" s="92">
        <v>3112</v>
      </c>
      <c r="B11" s="93">
        <v>0</v>
      </c>
      <c r="C11" s="93">
        <v>139872</v>
      </c>
      <c r="D11" s="82">
        <f t="shared" ref="D11:D17" si="1">B11+C11</f>
        <v>139872</v>
      </c>
      <c r="E11" s="93">
        <v>0</v>
      </c>
      <c r="F11" s="93">
        <v>0</v>
      </c>
      <c r="G11" s="82">
        <f t="shared" ref="G11:G17" si="2">D11-E11</f>
        <v>139872</v>
      </c>
    </row>
    <row r="12" spans="1:7">
      <c r="A12" s="18" t="s">
        <v>96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97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98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99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100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101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102</v>
      </c>
      <c r="B18" s="83"/>
      <c r="C18" s="83"/>
      <c r="D18" s="83"/>
      <c r="E18" s="83"/>
      <c r="F18" s="83"/>
      <c r="G18" s="83"/>
    </row>
    <row r="19" spans="1:7">
      <c r="A19" s="15" t="s">
        <v>103</v>
      </c>
      <c r="B19" s="84">
        <f>SUM(B20:B28)</f>
        <v>0</v>
      </c>
      <c r="C19" s="84">
        <f t="shared" ref="C19:G19" si="3">SUM(C20:C28)</f>
        <v>0</v>
      </c>
      <c r="D19" s="84">
        <f t="shared" si="3"/>
        <v>0</v>
      </c>
      <c r="E19" s="84">
        <f t="shared" si="3"/>
        <v>0</v>
      </c>
      <c r="F19" s="84">
        <f t="shared" si="3"/>
        <v>0</v>
      </c>
      <c r="G19" s="84">
        <f t="shared" si="3"/>
        <v>0</v>
      </c>
    </row>
    <row r="20" spans="1:7">
      <c r="A20" s="18" t="s">
        <v>94</v>
      </c>
      <c r="B20" s="82"/>
      <c r="C20" s="82"/>
      <c r="D20" s="82">
        <f t="shared" ref="D20:D28" si="4">B20+C20</f>
        <v>0</v>
      </c>
      <c r="E20" s="82"/>
      <c r="F20" s="82"/>
      <c r="G20" s="82">
        <f t="shared" ref="G20:G28" si="5">D20-E20</f>
        <v>0</v>
      </c>
    </row>
    <row r="21" spans="1:7">
      <c r="A21" s="18" t="s">
        <v>95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96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97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98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99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100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101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102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2831000</v>
      </c>
      <c r="C29" s="84">
        <f t="shared" ref="C29:F29" si="6">C9+C19</f>
        <v>139872</v>
      </c>
      <c r="D29" s="84">
        <f>B29+C29</f>
        <v>2970872</v>
      </c>
      <c r="E29" s="84">
        <f t="shared" si="6"/>
        <v>599599.6</v>
      </c>
      <c r="F29" s="84">
        <f t="shared" si="6"/>
        <v>599599.6</v>
      </c>
      <c r="G29" s="84">
        <f>D29-E29</f>
        <v>2371272.4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opLeftCell="A66" zoomScaleNormal="100" workbookViewId="0">
      <selection activeCell="B77" sqref="B77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20" t="s">
        <v>104</v>
      </c>
      <c r="B1" s="121"/>
      <c r="C1" s="121"/>
      <c r="D1" s="121"/>
      <c r="E1" s="121"/>
      <c r="F1" s="121"/>
      <c r="G1" s="121"/>
    </row>
    <row r="2" spans="1:8">
      <c r="A2" s="111" t="s">
        <v>342</v>
      </c>
      <c r="B2" s="112"/>
      <c r="C2" s="112"/>
      <c r="D2" s="112"/>
      <c r="E2" s="112"/>
      <c r="F2" s="112"/>
      <c r="G2" s="113"/>
    </row>
    <row r="3" spans="1:8">
      <c r="A3" s="114" t="s">
        <v>105</v>
      </c>
      <c r="B3" s="115"/>
      <c r="C3" s="115"/>
      <c r="D3" s="115"/>
      <c r="E3" s="115"/>
      <c r="F3" s="115"/>
      <c r="G3" s="116"/>
    </row>
    <row r="4" spans="1:8">
      <c r="A4" s="114" t="s">
        <v>106</v>
      </c>
      <c r="B4" s="115"/>
      <c r="C4" s="115"/>
      <c r="D4" s="115"/>
      <c r="E4" s="115"/>
      <c r="F4" s="115"/>
      <c r="G4" s="116"/>
    </row>
    <row r="5" spans="1:8">
      <c r="A5" s="117" t="s">
        <v>343</v>
      </c>
      <c r="B5" s="118"/>
      <c r="C5" s="118"/>
      <c r="D5" s="118"/>
      <c r="E5" s="118"/>
      <c r="F5" s="118"/>
      <c r="G5" s="119"/>
    </row>
    <row r="6" spans="1:8">
      <c r="A6" s="104" t="s">
        <v>3</v>
      </c>
      <c r="B6" s="105"/>
      <c r="C6" s="105"/>
      <c r="D6" s="105"/>
      <c r="E6" s="105"/>
      <c r="F6" s="105"/>
      <c r="G6" s="106"/>
    </row>
    <row r="7" spans="1:8">
      <c r="A7" s="115" t="s">
        <v>4</v>
      </c>
      <c r="B7" s="104" t="s">
        <v>5</v>
      </c>
      <c r="C7" s="105"/>
      <c r="D7" s="105"/>
      <c r="E7" s="105"/>
      <c r="F7" s="106"/>
      <c r="G7" s="99" t="s">
        <v>107</v>
      </c>
    </row>
    <row r="8" spans="1:8" ht="30">
      <c r="A8" s="115"/>
      <c r="B8" s="22" t="s">
        <v>7</v>
      </c>
      <c r="C8" s="21" t="s">
        <v>108</v>
      </c>
      <c r="D8" s="22" t="s">
        <v>9</v>
      </c>
      <c r="E8" s="22" t="s">
        <v>10</v>
      </c>
      <c r="F8" s="23" t="s">
        <v>92</v>
      </c>
      <c r="G8" s="98"/>
    </row>
    <row r="9" spans="1:8">
      <c r="A9" s="25" t="s">
        <v>109</v>
      </c>
      <c r="B9" s="75">
        <f>B10+B19+B27+B37</f>
        <v>2831000</v>
      </c>
      <c r="C9" s="75">
        <f t="shared" ref="C9:G9" si="0">C10+C19+C27+C37</f>
        <v>139872</v>
      </c>
      <c r="D9" s="75">
        <f t="shared" si="0"/>
        <v>2970872</v>
      </c>
      <c r="E9" s="75">
        <f t="shared" si="0"/>
        <v>599599.6</v>
      </c>
      <c r="F9" s="75">
        <f t="shared" si="0"/>
        <v>599599.6</v>
      </c>
      <c r="G9" s="75">
        <f t="shared" si="0"/>
        <v>2371272.4</v>
      </c>
    </row>
    <row r="10" spans="1:8">
      <c r="A10" s="26" t="s">
        <v>110</v>
      </c>
      <c r="B10" s="76">
        <f>SUM(B11:B18)</f>
        <v>0</v>
      </c>
      <c r="C10" s="76">
        <f t="shared" ref="C10:G10" si="1">SUM(C11:C18)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</row>
    <row r="11" spans="1:8">
      <c r="A11" s="30" t="s">
        <v>111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282</v>
      </c>
    </row>
    <row r="12" spans="1:8">
      <c r="A12" s="30" t="s">
        <v>112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283</v>
      </c>
    </row>
    <row r="13" spans="1:8">
      <c r="A13" s="30" t="s">
        <v>113</v>
      </c>
      <c r="B13" s="76"/>
      <c r="C13" s="76"/>
      <c r="D13" s="76">
        <f t="shared" si="2"/>
        <v>0</v>
      </c>
      <c r="E13" s="76"/>
      <c r="F13" s="76"/>
      <c r="G13" s="76">
        <f t="shared" si="3"/>
        <v>0</v>
      </c>
      <c r="H13" s="63" t="s">
        <v>284</v>
      </c>
    </row>
    <row r="14" spans="1:8">
      <c r="A14" s="30" t="s">
        <v>114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115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286</v>
      </c>
    </row>
    <row r="16" spans="1:8">
      <c r="A16" s="30" t="s">
        <v>116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117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118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289</v>
      </c>
    </row>
    <row r="19" spans="1:8">
      <c r="A19" s="26" t="s">
        <v>119</v>
      </c>
      <c r="B19" s="76">
        <f>SUM(B20:B26)</f>
        <v>2831000</v>
      </c>
      <c r="C19" s="76">
        <f t="shared" ref="C19:G19" si="4">SUM(C20:C26)</f>
        <v>139872</v>
      </c>
      <c r="D19" s="76">
        <f t="shared" si="4"/>
        <v>2970872</v>
      </c>
      <c r="E19" s="76">
        <f t="shared" si="4"/>
        <v>599599.6</v>
      </c>
      <c r="F19" s="76">
        <f t="shared" si="4"/>
        <v>599599.6</v>
      </c>
      <c r="G19" s="76">
        <f t="shared" si="4"/>
        <v>2371272.4</v>
      </c>
    </row>
    <row r="20" spans="1:8">
      <c r="A20" s="30" t="s">
        <v>120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290</v>
      </c>
    </row>
    <row r="21" spans="1:8">
      <c r="A21" s="30" t="s">
        <v>121</v>
      </c>
      <c r="B21" s="94">
        <v>2831000</v>
      </c>
      <c r="C21" s="94">
        <v>139872</v>
      </c>
      <c r="D21" s="76">
        <f t="shared" si="5"/>
        <v>2970872</v>
      </c>
      <c r="E21" s="94">
        <v>599599.6</v>
      </c>
      <c r="F21" s="94">
        <v>599599.6</v>
      </c>
      <c r="G21" s="76">
        <f t="shared" si="6"/>
        <v>2371272.4</v>
      </c>
      <c r="H21" s="64" t="s">
        <v>291</v>
      </c>
    </row>
    <row r="22" spans="1:8">
      <c r="A22" s="30" t="s">
        <v>122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292</v>
      </c>
    </row>
    <row r="23" spans="1:8">
      <c r="A23" s="30" t="s">
        <v>123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293</v>
      </c>
    </row>
    <row r="24" spans="1:8">
      <c r="A24" s="30" t="s">
        <v>124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294</v>
      </c>
    </row>
    <row r="25" spans="1:8">
      <c r="A25" s="30" t="s">
        <v>125</v>
      </c>
      <c r="B25" s="76"/>
      <c r="C25" s="76"/>
      <c r="D25" s="76">
        <f t="shared" si="5"/>
        <v>0</v>
      </c>
      <c r="E25" s="76"/>
      <c r="F25" s="76"/>
      <c r="G25" s="76">
        <f t="shared" si="6"/>
        <v>0</v>
      </c>
      <c r="H25" s="64" t="s">
        <v>295</v>
      </c>
    </row>
    <row r="26" spans="1:8">
      <c r="A26" s="30" t="s">
        <v>126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127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128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297</v>
      </c>
    </row>
    <row r="29" spans="1:8">
      <c r="A29" s="30" t="s">
        <v>129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298</v>
      </c>
    </row>
    <row r="30" spans="1:8">
      <c r="A30" s="30" t="s">
        <v>130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131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132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133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134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303</v>
      </c>
    </row>
    <row r="35" spans="1:8">
      <c r="A35" s="30" t="s">
        <v>135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136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137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138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139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307</v>
      </c>
    </row>
    <row r="40" spans="1:8">
      <c r="A40" s="32" t="s">
        <v>140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141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142</v>
      </c>
      <c r="B43" s="77">
        <f>B44+B53+B61+B71</f>
        <v>0</v>
      </c>
      <c r="C43" s="77">
        <f t="shared" ref="C43:G43" si="13">C44+C53+C61+C71</f>
        <v>0</v>
      </c>
      <c r="D43" s="77">
        <f t="shared" si="13"/>
        <v>0</v>
      </c>
      <c r="E43" s="77">
        <f t="shared" si="13"/>
        <v>0</v>
      </c>
      <c r="F43" s="77">
        <f t="shared" si="13"/>
        <v>0</v>
      </c>
      <c r="G43" s="77">
        <f t="shared" si="13"/>
        <v>0</v>
      </c>
    </row>
    <row r="44" spans="1:8">
      <c r="A44" s="26" t="s">
        <v>143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111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112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113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114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115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314</v>
      </c>
    </row>
    <row r="50" spans="1:8">
      <c r="A50" s="32" t="s">
        <v>116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117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316</v>
      </c>
    </row>
    <row r="52" spans="1:8">
      <c r="A52" s="32" t="s">
        <v>118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119</v>
      </c>
      <c r="B53" s="76">
        <f>SUM(B54:B60)</f>
        <v>0</v>
      </c>
      <c r="C53" s="76">
        <f t="shared" ref="C53:G53" si="17">SUM(C54:C60)</f>
        <v>0</v>
      </c>
      <c r="D53" s="76">
        <f t="shared" si="17"/>
        <v>0</v>
      </c>
      <c r="E53" s="76">
        <f t="shared" si="17"/>
        <v>0</v>
      </c>
      <c r="F53" s="76">
        <f t="shared" si="17"/>
        <v>0</v>
      </c>
      <c r="G53" s="76">
        <f t="shared" si="17"/>
        <v>0</v>
      </c>
    </row>
    <row r="54" spans="1:8">
      <c r="A54" s="32" t="s">
        <v>120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318</v>
      </c>
    </row>
    <row r="55" spans="1:8">
      <c r="A55" s="32" t="s">
        <v>121</v>
      </c>
      <c r="B55" s="76"/>
      <c r="C55" s="76"/>
      <c r="D55" s="76">
        <f t="shared" si="18"/>
        <v>0</v>
      </c>
      <c r="E55" s="76"/>
      <c r="F55" s="76"/>
      <c r="G55" s="76">
        <f t="shared" si="19"/>
        <v>0</v>
      </c>
      <c r="H55" s="68" t="s">
        <v>319</v>
      </c>
    </row>
    <row r="56" spans="1:8">
      <c r="A56" s="32" t="s">
        <v>122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123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321</v>
      </c>
    </row>
    <row r="58" spans="1:8">
      <c r="A58" s="32" t="s">
        <v>124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125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126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127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128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129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326</v>
      </c>
    </row>
    <row r="64" spans="1:8">
      <c r="A64" s="32" t="s">
        <v>130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131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132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329</v>
      </c>
    </row>
    <row r="67" spans="1:8">
      <c r="A67" s="32" t="s">
        <v>133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134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135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136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144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138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139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140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141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2831000</v>
      </c>
      <c r="C77" s="77">
        <f t="shared" ref="C77:G77" si="26">C9+C43</f>
        <v>139872</v>
      </c>
      <c r="D77" s="77">
        <f t="shared" si="26"/>
        <v>2970872</v>
      </c>
      <c r="E77" s="77">
        <f t="shared" si="26"/>
        <v>599599.6</v>
      </c>
      <c r="F77" s="77">
        <f t="shared" si="26"/>
        <v>599599.6</v>
      </c>
      <c r="G77" s="77">
        <f t="shared" si="26"/>
        <v>2371272.4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="80" zoomScaleNormal="80" workbookViewId="0">
      <selection sqref="A1:XFD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>
      <c r="A1" s="111" t="s">
        <v>342</v>
      </c>
      <c r="B1" s="112"/>
      <c r="C1" s="112"/>
      <c r="D1" s="112"/>
      <c r="E1" s="112"/>
      <c r="F1" s="112"/>
      <c r="G1" s="113"/>
    </row>
    <row r="2" spans="1:7">
      <c r="A2" s="117" t="s">
        <v>1</v>
      </c>
      <c r="B2" s="118"/>
      <c r="C2" s="118"/>
      <c r="D2" s="118"/>
      <c r="E2" s="118"/>
      <c r="F2" s="118"/>
      <c r="G2" s="119"/>
    </row>
    <row r="3" spans="1:7">
      <c r="A3" s="117" t="s">
        <v>145</v>
      </c>
      <c r="B3" s="118"/>
      <c r="C3" s="118"/>
      <c r="D3" s="118"/>
      <c r="E3" s="118"/>
      <c r="F3" s="118"/>
      <c r="G3" s="119"/>
    </row>
    <row r="4" spans="1:7">
      <c r="A4" s="117" t="s">
        <v>343</v>
      </c>
      <c r="B4" s="118"/>
      <c r="C4" s="118"/>
      <c r="D4" s="118"/>
      <c r="E4" s="118"/>
      <c r="F4" s="118"/>
      <c r="G4" s="119"/>
    </row>
    <row r="5" spans="1:7">
      <c r="A5" s="104" t="s">
        <v>3</v>
      </c>
      <c r="B5" s="105"/>
      <c r="C5" s="105"/>
      <c r="D5" s="105"/>
      <c r="E5" s="105"/>
      <c r="F5" s="105"/>
      <c r="G5" s="106"/>
    </row>
    <row r="6" spans="1:7">
      <c r="A6" s="107" t="s">
        <v>146</v>
      </c>
      <c r="B6" s="98" t="s">
        <v>5</v>
      </c>
      <c r="C6" s="98"/>
      <c r="D6" s="98"/>
      <c r="E6" s="98"/>
      <c r="F6" s="98"/>
      <c r="G6" s="98" t="s">
        <v>6</v>
      </c>
    </row>
    <row r="7" spans="1:7" ht="30">
      <c r="A7" s="103"/>
      <c r="B7" s="34" t="s">
        <v>7</v>
      </c>
      <c r="C7" s="35" t="s">
        <v>108</v>
      </c>
      <c r="D7" s="35" t="s">
        <v>91</v>
      </c>
      <c r="E7" s="35" t="s">
        <v>10</v>
      </c>
      <c r="F7" s="35" t="s">
        <v>92</v>
      </c>
      <c r="G7" s="122"/>
    </row>
    <row r="8" spans="1:7">
      <c r="A8" s="36" t="s">
        <v>147</v>
      </c>
      <c r="B8" s="71">
        <f>B9+B10+B11+B14+B15+B18</f>
        <v>971517.72</v>
      </c>
      <c r="C8" s="71">
        <f t="shared" ref="C8:G8" si="0">C9+C10+C11+C14+C15+C18</f>
        <v>139872</v>
      </c>
      <c r="D8" s="71">
        <f t="shared" si="0"/>
        <v>1111389.72</v>
      </c>
      <c r="E8" s="71">
        <f t="shared" si="0"/>
        <v>194259.34</v>
      </c>
      <c r="F8" s="71">
        <f t="shared" si="0"/>
        <v>194259.34</v>
      </c>
      <c r="G8" s="71">
        <f t="shared" si="0"/>
        <v>917130.38</v>
      </c>
    </row>
    <row r="9" spans="1:7">
      <c r="A9" s="37" t="s">
        <v>148</v>
      </c>
      <c r="B9" s="95">
        <v>971517.72</v>
      </c>
      <c r="C9" s="95">
        <v>139872</v>
      </c>
      <c r="D9" s="72">
        <f>B9+C9</f>
        <v>1111389.72</v>
      </c>
      <c r="E9" s="95">
        <v>194259.34</v>
      </c>
      <c r="F9" s="95">
        <v>194259.34</v>
      </c>
      <c r="G9" s="72">
        <f>D9-E9</f>
        <v>917130.38</v>
      </c>
    </row>
    <row r="10" spans="1:7">
      <c r="A10" s="37" t="s">
        <v>149</v>
      </c>
      <c r="B10" s="72"/>
      <c r="C10" s="72"/>
      <c r="D10" s="72">
        <f>B10+C10</f>
        <v>0</v>
      </c>
      <c r="E10" s="72"/>
      <c r="F10" s="72"/>
      <c r="G10" s="72">
        <f>D10-E10</f>
        <v>0</v>
      </c>
    </row>
    <row r="11" spans="1:7">
      <c r="A11" s="37" t="s">
        <v>150</v>
      </c>
      <c r="B11" s="72">
        <f>B12+B13</f>
        <v>0</v>
      </c>
      <c r="C11" s="72">
        <f t="shared" ref="C11:G11" si="1">C12+C13</f>
        <v>0</v>
      </c>
      <c r="D11" s="72">
        <f t="shared" si="1"/>
        <v>0</v>
      </c>
      <c r="E11" s="72">
        <f t="shared" si="1"/>
        <v>0</v>
      </c>
      <c r="F11" s="72">
        <f t="shared" si="1"/>
        <v>0</v>
      </c>
      <c r="G11" s="72">
        <f t="shared" si="1"/>
        <v>0</v>
      </c>
    </row>
    <row r="12" spans="1:7">
      <c r="A12" s="40" t="s">
        <v>151</v>
      </c>
      <c r="B12" s="72"/>
      <c r="C12" s="72"/>
      <c r="D12" s="72">
        <f>B12+C12</f>
        <v>0</v>
      </c>
      <c r="E12" s="72"/>
      <c r="F12" s="72"/>
      <c r="G12" s="72">
        <f>D12-E12</f>
        <v>0</v>
      </c>
    </row>
    <row r="13" spans="1:7">
      <c r="A13" s="40" t="s">
        <v>152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37" t="s">
        <v>153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 ht="30">
      <c r="A15" s="41" t="s">
        <v>154</v>
      </c>
      <c r="B15" s="72">
        <f>B16+B17</f>
        <v>0</v>
      </c>
      <c r="C15" s="72">
        <f t="shared" ref="C15:G15" si="2">C16+C17</f>
        <v>0</v>
      </c>
      <c r="D15" s="72">
        <f t="shared" si="2"/>
        <v>0</v>
      </c>
      <c r="E15" s="72">
        <f t="shared" si="2"/>
        <v>0</v>
      </c>
      <c r="F15" s="72">
        <f t="shared" si="2"/>
        <v>0</v>
      </c>
      <c r="G15" s="72">
        <f t="shared" si="2"/>
        <v>0</v>
      </c>
    </row>
    <row r="16" spans="1:7">
      <c r="A16" s="40" t="s">
        <v>155</v>
      </c>
      <c r="B16" s="72"/>
      <c r="C16" s="72"/>
      <c r="D16" s="72">
        <f>B16+C16</f>
        <v>0</v>
      </c>
      <c r="E16" s="72"/>
      <c r="F16" s="72"/>
      <c r="G16" s="72">
        <f>D16-E16</f>
        <v>0</v>
      </c>
    </row>
    <row r="17" spans="1:7">
      <c r="A17" s="40" t="s">
        <v>156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37" t="s">
        <v>157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8"/>
      <c r="B19" s="73"/>
      <c r="C19" s="73"/>
      <c r="D19" s="73"/>
      <c r="E19" s="73"/>
      <c r="F19" s="73"/>
      <c r="G19" s="73"/>
    </row>
    <row r="20" spans="1:7">
      <c r="A20" s="33" t="s">
        <v>158</v>
      </c>
      <c r="B20" s="71">
        <f>B21+B22+B23+B26+B27+B30</f>
        <v>0</v>
      </c>
      <c r="C20" s="71">
        <f t="shared" ref="C20:G20" si="3">C21+C22+C23+C26+C27+C30</f>
        <v>0</v>
      </c>
      <c r="D20" s="71">
        <f t="shared" si="3"/>
        <v>0</v>
      </c>
      <c r="E20" s="71">
        <f t="shared" si="3"/>
        <v>0</v>
      </c>
      <c r="F20" s="71">
        <f t="shared" si="3"/>
        <v>0</v>
      </c>
      <c r="G20" s="71">
        <f t="shared" si="3"/>
        <v>0</v>
      </c>
    </row>
    <row r="21" spans="1:7">
      <c r="A21" s="37" t="s">
        <v>148</v>
      </c>
      <c r="B21" s="95">
        <v>0</v>
      </c>
      <c r="C21" s="95">
        <v>0</v>
      </c>
      <c r="D21" s="72">
        <f>B21+C21</f>
        <v>0</v>
      </c>
      <c r="E21" s="95">
        <v>0</v>
      </c>
      <c r="F21" s="95">
        <v>0</v>
      </c>
      <c r="G21" s="72">
        <f>D21-E21</f>
        <v>0</v>
      </c>
    </row>
    <row r="22" spans="1:7">
      <c r="A22" s="37" t="s">
        <v>149</v>
      </c>
      <c r="B22" s="72"/>
      <c r="C22" s="72"/>
      <c r="D22" s="72">
        <f>B22+C22</f>
        <v>0</v>
      </c>
      <c r="E22" s="72"/>
      <c r="F22" s="72"/>
      <c r="G22" s="72">
        <f>D22-E22</f>
        <v>0</v>
      </c>
    </row>
    <row r="23" spans="1:7">
      <c r="A23" s="37" t="s">
        <v>150</v>
      </c>
      <c r="B23" s="72">
        <f>B24+B25</f>
        <v>0</v>
      </c>
      <c r="C23" s="72">
        <f>C24+C25</f>
        <v>0</v>
      </c>
      <c r="D23" s="72">
        <f>D24+D25</f>
        <v>0</v>
      </c>
      <c r="E23" s="72">
        <f t="shared" ref="E23:G23" si="4">E24+E25</f>
        <v>0</v>
      </c>
      <c r="F23" s="72">
        <f t="shared" si="4"/>
        <v>0</v>
      </c>
      <c r="G23" s="72">
        <f t="shared" si="4"/>
        <v>0</v>
      </c>
    </row>
    <row r="24" spans="1:7">
      <c r="A24" s="40" t="s">
        <v>151</v>
      </c>
      <c r="B24" s="72"/>
      <c r="C24" s="72"/>
      <c r="D24" s="72">
        <f>B24+C24</f>
        <v>0</v>
      </c>
      <c r="E24" s="72"/>
      <c r="F24" s="72"/>
      <c r="G24" s="72">
        <f>D24-E24</f>
        <v>0</v>
      </c>
    </row>
    <row r="25" spans="1:7">
      <c r="A25" s="40" t="s">
        <v>152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37" t="s">
        <v>153</v>
      </c>
      <c r="B26" s="72"/>
      <c r="C26" s="72"/>
      <c r="D26" s="72"/>
      <c r="E26" s="72"/>
      <c r="F26" s="72"/>
      <c r="G26" s="72"/>
    </row>
    <row r="27" spans="1:7" ht="30">
      <c r="A27" s="41" t="s">
        <v>154</v>
      </c>
      <c r="B27" s="72">
        <f>B28+B29</f>
        <v>0</v>
      </c>
      <c r="C27" s="72">
        <f t="shared" ref="C27:G27" si="5">C28+C29</f>
        <v>0</v>
      </c>
      <c r="D27" s="72">
        <f t="shared" si="5"/>
        <v>0</v>
      </c>
      <c r="E27" s="72">
        <f t="shared" si="5"/>
        <v>0</v>
      </c>
      <c r="F27" s="72">
        <f t="shared" si="5"/>
        <v>0</v>
      </c>
      <c r="G27" s="72">
        <f t="shared" si="5"/>
        <v>0</v>
      </c>
    </row>
    <row r="28" spans="1:7">
      <c r="A28" s="40" t="s">
        <v>155</v>
      </c>
      <c r="B28" s="72"/>
      <c r="C28" s="72"/>
      <c r="D28" s="72">
        <f>B28+C28</f>
        <v>0</v>
      </c>
      <c r="E28" s="72"/>
      <c r="F28" s="72"/>
      <c r="G28" s="72">
        <f>D28-E28</f>
        <v>0</v>
      </c>
    </row>
    <row r="29" spans="1:7">
      <c r="A29" s="40" t="s">
        <v>156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37" t="s">
        <v>157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8"/>
      <c r="B31" s="73"/>
      <c r="C31" s="73"/>
      <c r="D31" s="73"/>
      <c r="E31" s="73"/>
      <c r="F31" s="73"/>
      <c r="G31" s="73"/>
    </row>
    <row r="32" spans="1:7">
      <c r="A32" s="39" t="s">
        <v>159</v>
      </c>
      <c r="B32" s="71">
        <f>B8+B20</f>
        <v>971517.72</v>
      </c>
      <c r="C32" s="71">
        <f t="shared" ref="C32:G32" si="6">C8+C20</f>
        <v>139872</v>
      </c>
      <c r="D32" s="71">
        <f t="shared" si="6"/>
        <v>1111389.72</v>
      </c>
      <c r="E32" s="71">
        <f t="shared" si="6"/>
        <v>194259.34</v>
      </c>
      <c r="F32" s="71">
        <f t="shared" si="6"/>
        <v>194259.34</v>
      </c>
      <c r="G32" s="71">
        <f t="shared" si="6"/>
        <v>917130.38</v>
      </c>
    </row>
    <row r="33" spans="1:7">
      <c r="A33" s="42"/>
      <c r="B33" s="74"/>
      <c r="C33" s="74"/>
      <c r="D33" s="74"/>
      <c r="E33" s="74"/>
      <c r="F33" s="74"/>
      <c r="G33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</cp:lastModifiedBy>
  <cp:lastPrinted>2018-12-04T18:00:32Z</cp:lastPrinted>
  <dcterms:created xsi:type="dcterms:W3CDTF">2018-11-21T18:09:30Z</dcterms:created>
  <dcterms:modified xsi:type="dcterms:W3CDTF">2022-05-18T05:12:45Z</dcterms:modified>
</cp:coreProperties>
</file>